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lexd\Dropbox (TWS)\Documents\Renewables\RE Economics Report\December 2019 Draft\Appendices\"/>
    </mc:Choice>
  </mc:AlternateContent>
  <xr:revisionPtr revIDLastSave="0" documentId="13_ncr:1_{3FDDB39A-AD20-490F-8FF6-DDC6CBA09737}" xr6:coauthVersionLast="44" xr6:coauthVersionMax="44" xr10:uidLastSave="{00000000-0000-0000-0000-000000000000}"/>
  <bookViews>
    <workbookView xWindow="-110" yWindow="-110" windowWidth="19420" windowHeight="10420" xr2:uid="{A64965B4-06A2-47D6-9172-363014F5344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G5" i="1" s="1"/>
  <c r="E3" i="1"/>
  <c r="F3" i="1" s="1"/>
  <c r="G3" i="1" s="1"/>
  <c r="E4" i="1"/>
  <c r="F4" i="1" s="1"/>
  <c r="G4" i="1" s="1"/>
  <c r="E5" i="1"/>
  <c r="E6" i="1"/>
  <c r="C3" i="1"/>
  <c r="C4" i="1"/>
  <c r="C5" i="1"/>
  <c r="C6" i="1"/>
  <c r="F6" i="1" s="1"/>
  <c r="G6" i="1" s="1"/>
  <c r="C2" i="1"/>
  <c r="E2" i="1"/>
  <c r="F2" i="1" l="1"/>
  <c r="G2" i="1" l="1"/>
  <c r="H2" i="1"/>
</calcChain>
</file>

<file path=xl/sharedStrings.xml><?xml version="1.0" encoding="utf-8"?>
<sst xmlns="http://schemas.openxmlformats.org/spreadsheetml/2006/main" count="15" uniqueCount="15">
  <si>
    <t>State</t>
  </si>
  <si>
    <t>California</t>
  </si>
  <si>
    <t>Idaho</t>
  </si>
  <si>
    <t>Nevada</t>
  </si>
  <si>
    <t>New Mexico</t>
  </si>
  <si>
    <t>Utah</t>
  </si>
  <si>
    <t>Installed Federal Geothermal Capacity (MW)</t>
  </si>
  <si>
    <t>Estimated Annual Geothermal Energy Production (MWh; MW Capacity X 0.71 Capacity Factor X 8,760 hours/year)</t>
  </si>
  <si>
    <t>Estimated Homes Powered (Est. Annual Geothermal Energy Production / Avg. Annual Residential Consumption)</t>
  </si>
  <si>
    <t>Avg. Monthly Residential Consumption (MWh - EIA 2017)</t>
  </si>
  <si>
    <t>Avg. Annual Residential Consumption (MWh - EIA 2017)</t>
  </si>
  <si>
    <t>Estimated Homes Powered Per MW (Estimated Homes Powered / Installed Geothermal Capacity)</t>
  </si>
  <si>
    <t>Total Estimated Homes Powered</t>
  </si>
  <si>
    <t>Note: the 0.71 capacity factor is the average weighted capacity factor for geothermal plants in operation in the WECC in 2010 and 2011, as calculated in an unpublished analysis by the National Renewable Energy Laboratory</t>
  </si>
  <si>
    <t xml:space="preserve">EIA data source for average monthly residential consumption (table 5a): https://www.eia.gov/electricity/sales_revenue_price/archive/f8612017.zip; sourced from https://www.eia.gov/electricity/sales_revenue_price/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</si>
</sst>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43" fontId="0" fillId="0" borderId="0" xfId="1" applyFont="1"/>
    <xf numFmtId="43" fontId="0" fillId="0" borderId="0" xfId="1" applyNumberFormat="1" applyFont="1"/>
    <xf numFmtId="0" fontId="2" fillId="0" borderId="0" xfId="0" applyFont="1" applyAlignment="1">
      <alignment vertical="top"/>
    </xf>
    <xf numFmtId="0" fontId="2" fillId="0" borderId="0" xfId="0" applyFont="1" applyAlignment="1">
      <alignment vertical="top" wrapText="1"/>
    </xf>
    <xf numFmtId="43" fontId="2" fillId="0" borderId="0" xfId="1" applyFont="1" applyAlignment="1">
      <alignment vertical="top" wrapText="1"/>
    </xf>
    <xf numFmtId="43" fontId="2" fillId="0" borderId="0" xfId="1" applyNumberFormat="1" applyFont="1" applyAlignment="1">
      <alignment vertical="top" wrapText="1"/>
    </xf>
    <xf numFmtId="2" fontId="2" fillId="0" borderId="0" xfId="0" applyNumberFormat="1" applyFont="1" applyAlignment="1">
      <alignment vertical="top" wrapText="1"/>
    </xf>
    <xf numFmtId="164" fontId="2" fillId="0" borderId="0" xfId="0" applyNumberFormat="1" applyFont="1" applyAlignment="1">
      <alignment vertical="top" wrapText="1"/>
    </xf>
    <xf numFmtId="0" fontId="0" fillId="0" borderId="0" xfId="0" applyFont="1"/>
    <xf numFmtId="2" fontId="0" fillId="0" borderId="0" xfId="0" applyNumberFormat="1" applyFont="1"/>
    <xf numFmtId="164" fontId="0" fillId="0" borderId="0" xfId="0" applyNumberFormat="1" applyFont="1" applyAlignment="1">
      <alignment wrapText="1"/>
    </xf>
    <xf numFmtId="164" fontId="3" fillId="0" borderId="0" xfId="0" applyNumberFormat="1" applyFont="1" applyFill="1" applyBorder="1" applyAlignment="1" applyProtection="1">
      <alignment horizontal="right" wrapText="1"/>
    </xf>
    <xf numFmtId="43" fontId="0" fillId="0" borderId="0" xfId="1"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F2E2-F304-4563-8291-63B4DB23755A}">
  <dimension ref="A1:H8"/>
  <sheetViews>
    <sheetView tabSelected="1" zoomScale="90" zoomScaleNormal="90" workbookViewId="0">
      <selection activeCell="B8" sqref="B8"/>
    </sheetView>
  </sheetViews>
  <sheetFormatPr defaultRowHeight="14.5" x14ac:dyDescent="0.35"/>
  <cols>
    <col min="1" max="1" width="11" style="9" bestFit="1" customWidth="1"/>
    <col min="2" max="2" width="21.81640625" style="11" customWidth="1"/>
    <col min="3" max="3" width="21.08984375" style="9" customWidth="1"/>
    <col min="4" max="4" width="15.6328125" style="9" customWidth="1"/>
    <col min="5" max="5" width="35.26953125" style="1" customWidth="1"/>
    <col min="6" max="6" width="34.6328125" style="2" customWidth="1"/>
    <col min="7" max="7" width="31" style="10" customWidth="1"/>
    <col min="8" max="8" width="14.7265625" style="1" customWidth="1"/>
    <col min="9" max="9" width="38.54296875" style="9" customWidth="1"/>
    <col min="10" max="16384" width="8.7265625" style="9"/>
  </cols>
  <sheetData>
    <row r="1" spans="1:8" s="3" customFormat="1" ht="43.5" x14ac:dyDescent="0.35">
      <c r="A1" s="3" t="s">
        <v>0</v>
      </c>
      <c r="B1" s="8" t="s">
        <v>9</v>
      </c>
      <c r="C1" s="4" t="s">
        <v>10</v>
      </c>
      <c r="D1" s="4" t="s">
        <v>6</v>
      </c>
      <c r="E1" s="5" t="s">
        <v>7</v>
      </c>
      <c r="F1" s="6" t="s">
        <v>8</v>
      </c>
      <c r="G1" s="7" t="s">
        <v>11</v>
      </c>
      <c r="H1" s="5" t="s">
        <v>12</v>
      </c>
    </row>
    <row r="2" spans="1:8" x14ac:dyDescent="0.35">
      <c r="A2" s="9" t="s">
        <v>1</v>
      </c>
      <c r="B2" s="12">
        <v>0.55433485000000005</v>
      </c>
      <c r="C2" s="9">
        <f>(B2*12)</f>
        <v>6.6520182000000005</v>
      </c>
      <c r="D2" s="9">
        <v>645</v>
      </c>
      <c r="E2" s="1">
        <f>(D2*0.71*8760)</f>
        <v>4011642</v>
      </c>
      <c r="F2" s="2">
        <f>(E2/C2)</f>
        <v>603071.41071862972</v>
      </c>
      <c r="G2" s="10">
        <f>(F2/D2)</f>
        <v>934.99443522268177</v>
      </c>
      <c r="H2" s="1">
        <f>SUM(F2:F6)</f>
        <v>1007325.9684142905</v>
      </c>
    </row>
    <row r="3" spans="1:8" x14ac:dyDescent="0.35">
      <c r="A3" s="9" t="s">
        <v>2</v>
      </c>
      <c r="B3" s="11">
        <v>0.99966613000000004</v>
      </c>
      <c r="C3" s="9">
        <f t="shared" ref="C3:C6" si="0">(B3*12)</f>
        <v>11.99599356</v>
      </c>
      <c r="D3" s="9">
        <v>32</v>
      </c>
      <c r="E3" s="1">
        <f t="shared" ref="E3:E6" si="1">(D3*0.71*8760)</f>
        <v>199027.19999999998</v>
      </c>
      <c r="F3" s="2">
        <f t="shared" ref="F3:F6" si="2">(E3/C3)</f>
        <v>16591.139283672637</v>
      </c>
      <c r="G3" s="10">
        <f t="shared" ref="G3:G6" si="3">(F3/D3)</f>
        <v>518.47310261476991</v>
      </c>
    </row>
    <row r="4" spans="1:8" x14ac:dyDescent="0.35">
      <c r="A4" s="9" t="s">
        <v>3</v>
      </c>
      <c r="B4" s="11">
        <v>0.85350729000000003</v>
      </c>
      <c r="C4" s="9">
        <f t="shared" si="0"/>
        <v>10.24208748</v>
      </c>
      <c r="D4" s="9">
        <v>537.4</v>
      </c>
      <c r="E4" s="1">
        <f t="shared" si="1"/>
        <v>3342413.0399999996</v>
      </c>
      <c r="F4" s="2">
        <f t="shared" si="2"/>
        <v>326340.99704057589</v>
      </c>
      <c r="G4" s="10">
        <f t="shared" si="3"/>
        <v>607.25901942794178</v>
      </c>
    </row>
    <row r="5" spans="1:8" x14ac:dyDescent="0.35">
      <c r="A5" s="9" t="s">
        <v>4</v>
      </c>
      <c r="B5" s="11">
        <v>0.61466023000000003</v>
      </c>
      <c r="C5" s="9">
        <f t="shared" si="0"/>
        <v>7.3759227599999999</v>
      </c>
      <c r="D5" s="9">
        <v>15</v>
      </c>
      <c r="E5" s="1">
        <f t="shared" si="1"/>
        <v>93293.999999999985</v>
      </c>
      <c r="F5" s="2">
        <f t="shared" si="2"/>
        <v>12648.451324075415</v>
      </c>
      <c r="G5" s="10">
        <f t="shared" si="3"/>
        <v>843.23008827169429</v>
      </c>
    </row>
    <row r="6" spans="1:8" x14ac:dyDescent="0.35">
      <c r="A6" s="9" t="s">
        <v>5</v>
      </c>
      <c r="B6" s="11">
        <v>0.74538813999999998</v>
      </c>
      <c r="C6" s="9">
        <f t="shared" si="0"/>
        <v>8.9446576799999988</v>
      </c>
      <c r="D6" s="9">
        <v>70</v>
      </c>
      <c r="E6" s="1">
        <f t="shared" si="1"/>
        <v>435371.99999999994</v>
      </c>
      <c r="F6" s="2">
        <f t="shared" si="2"/>
        <v>48673.970047336683</v>
      </c>
      <c r="G6" s="10">
        <f t="shared" si="3"/>
        <v>695.34242924766693</v>
      </c>
    </row>
    <row r="8" spans="1:8" ht="159.5" x14ac:dyDescent="0.35">
      <c r="B8" s="11" t="s">
        <v>14</v>
      </c>
      <c r="E8" s="13" t="s">
        <v>13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Daue</dc:creator>
  <cp:lastModifiedBy>Alex Daue</cp:lastModifiedBy>
  <dcterms:created xsi:type="dcterms:W3CDTF">2019-01-22T18:03:10Z</dcterms:created>
  <dcterms:modified xsi:type="dcterms:W3CDTF">2020-03-12T18:28:08Z</dcterms:modified>
</cp:coreProperties>
</file>